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200\отчеты\КОММУНАЛКА\На сайт\7. Июль\"/>
    </mc:Choice>
  </mc:AlternateContent>
  <bookViews>
    <workbookView xWindow="0" yWindow="0" windowWidth="20490" windowHeight="7650" tabRatio="781" activeTab="1"/>
  </bookViews>
  <sheets>
    <sheet name="Справка о потребленных КУ" sheetId="9" r:id="rId1"/>
    <sheet name="ТКО" sheetId="10" r:id="rId2"/>
  </sheets>
  <calcPr calcId="162913" refMode="R1C1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</workbook>
</file>

<file path=xl/calcChain.xml><?xml version="1.0" encoding="utf-8"?>
<calcChain xmlns="http://schemas.openxmlformats.org/spreadsheetml/2006/main">
  <c r="D19" i="10" l="1"/>
  <c r="E7" i="10" s="1"/>
  <c r="E5" i="10"/>
  <c r="G6" i="10"/>
  <c r="G19" i="10"/>
  <c r="H7" i="10" l="1"/>
  <c r="H5" i="10"/>
  <c r="H15" i="10"/>
  <c r="H18" i="10"/>
  <c r="H17" i="10"/>
  <c r="H16" i="10"/>
  <c r="H14" i="10"/>
  <c r="H13" i="10"/>
  <c r="H19" i="10" s="1"/>
  <c r="H6" i="10" l="1"/>
  <c r="G6" i="9" l="1"/>
  <c r="F8" i="9"/>
  <c r="F7" i="9"/>
  <c r="F9" i="9" s="1"/>
  <c r="F6" i="9" l="1"/>
  <c r="E6" i="9" l="1"/>
  <c r="H8" i="10" l="1"/>
  <c r="I7" i="10" l="1"/>
  <c r="I6" i="10"/>
  <c r="I8" i="10" l="1"/>
  <c r="E9" i="9" l="1"/>
</calcChain>
</file>

<file path=xl/sharedStrings.xml><?xml version="1.0" encoding="utf-8"?>
<sst xmlns="http://schemas.openxmlformats.org/spreadsheetml/2006/main" count="57" uniqueCount="51">
  <si>
    <t>Сумма, рубли</t>
  </si>
  <si>
    <t>Расчетная площадь</t>
  </si>
  <si>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</si>
  <si>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</si>
  <si>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</si>
  <si>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</si>
  <si>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</si>
  <si>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</si>
  <si>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</si>
  <si>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</si>
  <si>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</si>
  <si>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</si>
  <si>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</si>
  <si>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</si>
  <si>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</si>
  <si>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</si>
  <si>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</si>
  <si>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</si>
  <si>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</si>
  <si>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</si>
  <si>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</si>
  <si>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</si>
  <si>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</si>
  <si>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</si>
  <si>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</si>
  <si>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</si>
  <si>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</si>
  <si>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</si>
  <si>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</si>
  <si>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</si>
  <si>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</si>
  <si>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</si>
  <si>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</si>
  <si>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</si>
  <si>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</si>
  <si>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</si>
  <si>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</si>
  <si>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</si>
  <si>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</si>
  <si>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</si>
  <si>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</si>
  <si>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</si>
  <si>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</si>
  <si>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</si>
  <si>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</si>
  <si>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</si>
  <si>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</si>
  <si>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</si>
  <si>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</si>
  <si>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Ленинский пр., д.1к.3</t>
    </r>
    <r>
      <rPr>
        <b/>
        <sz val="10"/>
        <rFont val="Times New Roman"/>
        <family val="1"/>
        <charset val="204"/>
      </rPr>
      <t xml:space="preserve"> июль</t>
    </r>
    <r>
      <rPr>
        <b/>
        <sz val="12"/>
        <rFont val="Times New Roman"/>
        <family val="1"/>
        <charset val="204"/>
      </rPr>
      <t xml:space="preserve"> 2021 г.</t>
    </r>
  </si>
  <si>
    <t>Отчет по вывозу ТКО за июль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</si>
</sst>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_-* #,##0_р_._-;\-* #,##0_р_._-;_-* &quot;-&quot;??_р_._-;_-@_-"/>
  </numFmts>
  <fonts count="2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165" fontId="9" fillId="0" borderId="0" xfId="0" applyNumberFormat="1" applyFont="1" applyAlignment="1">
      <alignment wrapText="1"/>
    </xf>
    <xf numFmtId="0" fontId="7" fillId="0" borderId="3" xfId="0" applyFont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2" fillId="0" borderId="0" xfId="0" applyFont="1"/>
    <xf numFmtId="0" fontId="14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1" fontId="6" fillId="2" borderId="3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right" vertical="center" wrapText="1"/>
    </xf>
    <xf numFmtId="2" fontId="9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right" vertical="center" wrapText="1"/>
    </xf>
    <xf numFmtId="1" fontId="15" fillId="2" borderId="3" xfId="0" applyNumberFormat="1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166" fontId="6" fillId="2" borderId="3" xfId="0" applyNumberFormat="1" applyFont="1" applyFill="1" applyBorder="1" applyAlignment="1">
      <alignment horizontal="right" vertical="center" wrapText="1"/>
    </xf>
    <xf numFmtId="0" fontId="16" fillId="0" borderId="3" xfId="0" applyFont="1" applyBorder="1"/>
    <xf numFmtId="0" fontId="16" fillId="0" borderId="3" xfId="0" applyFont="1" applyFill="1" applyBorder="1"/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164" fontId="17" fillId="0" borderId="3" xfId="1" applyFont="1" applyBorder="1"/>
    <xf numFmtId="2" fontId="17" fillId="0" borderId="3" xfId="0" applyNumberFormat="1" applyFont="1" applyBorder="1"/>
    <xf numFmtId="0" fontId="18" fillId="0" borderId="3" xfId="0" applyFont="1" applyBorder="1" applyAlignment="1">
      <alignment horizontal="center"/>
    </xf>
    <xf numFmtId="164" fontId="19" fillId="0" borderId="3" xfId="1" applyFont="1" applyBorder="1"/>
    <xf numFmtId="2" fontId="19" fillId="0" borderId="3" xfId="0" applyNumberFormat="1" applyFont="1" applyBorder="1"/>
    <xf numFmtId="2" fontId="15" fillId="2" borderId="3" xfId="0" applyNumberFormat="1" applyFont="1" applyFill="1" applyBorder="1" applyAlignment="1">
      <alignment horizontal="right" vertical="center" wrapText="1"/>
    </xf>
    <xf numFmtId="165" fontId="6" fillId="2" borderId="6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3" xfId="0" applyFont="1" applyBorder="1"/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2" fontId="7" fillId="0" borderId="3" xfId="0" applyNumberFormat="1" applyFont="1" applyBorder="1"/>
    <xf numFmtId="0" fontId="5" fillId="0" borderId="3" xfId="0" applyFont="1" applyBorder="1"/>
    <xf numFmtId="164" fontId="17" fillId="3" borderId="3" xfId="1" applyFont="1" applyFill="1" applyBorder="1"/>
    <xf numFmtId="2" fontId="6" fillId="2" borderId="2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zoomScale="90" zoomScaleNormal="90" workbookViewId="0">
      <selection activeCell="D7" sqref="D7"/>
    </sheetView>
  </sheetViews>
  <sheetFormatPr defaultColWidth="9.140625" defaultRowHeight="11.25" x14ac:dyDescent="0.2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 x14ac:dyDescent="0.2">
      <c r="A1" s="47" t="s">
        <v>49</v>
      </c>
      <c r="B1" s="48"/>
      <c r="C1" s="48"/>
      <c r="D1" s="48"/>
      <c r="E1" s="48"/>
      <c r="F1" s="48"/>
      <c r="G1" s="49"/>
    </row>
    <row r="2" spans="1:11" ht="22.5" customHeight="1" x14ac:dyDescent="0.2">
      <c r="A2" s="50" t="s">
        <v>2</v>
      </c>
      <c r="B2" s="50" t="s">
        <v>3</v>
      </c>
      <c r="C2" s="50" t="s">
        <v>4</v>
      </c>
      <c r="D2" s="50" t="s">
        <v>19</v>
      </c>
      <c r="E2" s="50" t="s">
        <v>5</v>
      </c>
      <c r="F2" s="50"/>
      <c r="G2" s="50"/>
    </row>
    <row r="3" spans="1:11" ht="19.5" customHeight="1" x14ac:dyDescent="0.2">
      <c r="A3" s="50"/>
      <c r="B3" s="50"/>
      <c r="C3" s="50"/>
      <c r="D3" s="50"/>
      <c r="E3" s="50" t="s">
        <v>6</v>
      </c>
      <c r="F3" s="50"/>
      <c r="G3" s="50" t="s">
        <v>7</v>
      </c>
    </row>
    <row r="4" spans="1:11" ht="40.5" customHeight="1" thickBot="1" x14ac:dyDescent="0.25">
      <c r="A4" s="50"/>
      <c r="B4" s="50"/>
      <c r="C4" s="50"/>
      <c r="D4" s="50"/>
      <c r="E4" s="12" t="s">
        <v>22</v>
      </c>
      <c r="F4" s="4" t="s">
        <v>8</v>
      </c>
      <c r="G4" s="50"/>
    </row>
    <row r="5" spans="1:11" ht="21.75" customHeight="1" thickBot="1" x14ac:dyDescent="0.25">
      <c r="A5" s="9" t="s">
        <v>18</v>
      </c>
      <c r="B5" s="7" t="s">
        <v>9</v>
      </c>
      <c r="C5" s="4" t="s">
        <v>10</v>
      </c>
      <c r="D5" s="45">
        <v>70626.720000000001</v>
      </c>
      <c r="E5" s="35"/>
      <c r="F5" s="13"/>
      <c r="G5" s="13"/>
    </row>
    <row r="6" spans="1:11" ht="39.75" customHeight="1" x14ac:dyDescent="0.2">
      <c r="A6" s="9" t="s">
        <v>18</v>
      </c>
      <c r="B6" s="7" t="s">
        <v>13</v>
      </c>
      <c r="C6" s="4" t="s">
        <v>10</v>
      </c>
      <c r="D6" s="14"/>
      <c r="E6" s="36">
        <f>E7*0.051</f>
        <v>19.736999999999998</v>
      </c>
      <c r="F6" s="36">
        <f t="shared" ref="F6:G6" si="0">F7*0.051</f>
        <v>5.4360900000000001</v>
      </c>
      <c r="G6" s="36">
        <f t="shared" si="0"/>
        <v>0.56099999999999994</v>
      </c>
      <c r="H6" s="3"/>
      <c r="I6" s="18"/>
      <c r="J6" s="20"/>
    </row>
    <row r="7" spans="1:11" ht="39.75" customHeight="1" x14ac:dyDescent="0.2">
      <c r="A7" s="9" t="s">
        <v>11</v>
      </c>
      <c r="B7" s="5" t="s">
        <v>21</v>
      </c>
      <c r="C7" s="4" t="s">
        <v>15</v>
      </c>
      <c r="D7" s="14"/>
      <c r="E7" s="22">
        <v>387</v>
      </c>
      <c r="F7" s="22">
        <f>33*3.23</f>
        <v>106.59</v>
      </c>
      <c r="G7" s="23">
        <v>11</v>
      </c>
      <c r="H7" s="3"/>
      <c r="I7" s="19"/>
      <c r="J7" s="21"/>
      <c r="K7" s="17"/>
    </row>
    <row r="8" spans="1:11" ht="24" customHeight="1" x14ac:dyDescent="0.2">
      <c r="A8" s="9" t="s">
        <v>11</v>
      </c>
      <c r="B8" s="5" t="s">
        <v>20</v>
      </c>
      <c r="C8" s="4" t="s">
        <v>15</v>
      </c>
      <c r="D8" s="16"/>
      <c r="E8" s="22">
        <v>756</v>
      </c>
      <c r="F8" s="22">
        <f>33*4.33</f>
        <v>142.89000000000001</v>
      </c>
      <c r="G8" s="23">
        <v>11</v>
      </c>
      <c r="H8" s="3"/>
    </row>
    <row r="9" spans="1:11" ht="24" customHeight="1" x14ac:dyDescent="0.2">
      <c r="A9" s="9" t="s">
        <v>11</v>
      </c>
      <c r="B9" s="8" t="s">
        <v>16</v>
      </c>
      <c r="C9" s="4" t="s">
        <v>15</v>
      </c>
      <c r="D9" s="14"/>
      <c r="E9" s="22">
        <f>E7+E8</f>
        <v>1143</v>
      </c>
      <c r="F9" s="22">
        <f>F7+F8</f>
        <v>249.48000000000002</v>
      </c>
      <c r="G9" s="23">
        <v>22</v>
      </c>
      <c r="H9" s="2"/>
    </row>
    <row r="10" spans="1:11" ht="24" customHeight="1" x14ac:dyDescent="0.2">
      <c r="A10" s="9" t="s">
        <v>14</v>
      </c>
      <c r="B10" s="7" t="s">
        <v>17</v>
      </c>
      <c r="C10" s="4" t="s">
        <v>12</v>
      </c>
      <c r="D10" s="14"/>
      <c r="E10" s="25">
        <v>52555</v>
      </c>
      <c r="F10" s="13"/>
      <c r="G10" s="24">
        <v>6022</v>
      </c>
      <c r="H10" s="6"/>
    </row>
    <row r="15" spans="1:11" x14ac:dyDescent="0.2">
      <c r="I15" s="2"/>
    </row>
    <row r="16" spans="1:11" x14ac:dyDescent="0.2">
      <c r="H16" s="15"/>
      <c r="I16" s="2"/>
    </row>
    <row r="17" spans="9:9" x14ac:dyDescent="0.2">
      <c r="I17" s="2"/>
    </row>
    <row r="18" spans="9:9" x14ac:dyDescent="0.2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19"/>
  <sheetViews>
    <sheetView tabSelected="1" workbookViewId="0">
      <selection activeCell="F19" sqref="F19"/>
    </sheetView>
  </sheetViews>
  <sheetFormatPr defaultRowHeight="12.75" x14ac:dyDescent="0.2"/>
  <cols>
    <col min="1" max="1" width="7.140625" style="10" customWidth="1"/>
    <col min="2" max="2" width="18.28515625" style="10" customWidth="1"/>
    <col min="3" max="3" width="20.42578125" style="10" customWidth="1"/>
    <col min="4" max="4" width="14.5703125" style="10" customWidth="1"/>
    <col min="5" max="5" width="20.42578125" style="10" customWidth="1"/>
    <col min="6" max="6" width="17.85546875" style="10" customWidth="1"/>
    <col min="7" max="7" width="14.5703125" style="10" customWidth="1"/>
    <col min="8" max="8" width="19.42578125" style="10" customWidth="1"/>
    <col min="9" max="9" width="21.7109375" style="10" customWidth="1"/>
    <col min="10" max="16384" width="9.140625" style="10"/>
  </cols>
  <sheetData>
    <row r="2" spans="1:9" ht="20.25" x14ac:dyDescent="0.3">
      <c r="A2" s="52" t="s">
        <v>50</v>
      </c>
      <c r="B2" s="52"/>
      <c r="C2" s="52"/>
      <c r="D2" s="52"/>
      <c r="E2" s="52"/>
      <c r="F2" s="52"/>
      <c r="G2" s="52"/>
      <c r="H2" s="52"/>
      <c r="I2"/>
    </row>
    <row r="3" spans="1:9" x14ac:dyDescent="0.2">
      <c r="A3"/>
      <c r="B3"/>
      <c r="C3"/>
      <c r="D3"/>
      <c r="E3"/>
      <c r="F3"/>
      <c r="G3"/>
      <c r="H3"/>
      <c r="I3"/>
    </row>
    <row r="4" spans="1:9" x14ac:dyDescent="0.2">
      <c r="A4" s="53" t="s">
        <v>23</v>
      </c>
      <c r="B4" s="53"/>
      <c r="C4" s="53"/>
      <c r="D4" s="53"/>
      <c r="E4" s="26" t="s">
        <v>1</v>
      </c>
      <c r="F4" s="26" t="s">
        <v>24</v>
      </c>
      <c r="G4" s="26" t="s">
        <v>25</v>
      </c>
      <c r="H4" s="26" t="s">
        <v>0</v>
      </c>
      <c r="I4" s="27" t="s">
        <v>26</v>
      </c>
    </row>
    <row r="5" spans="1:9" ht="18.75" x14ac:dyDescent="0.2">
      <c r="A5" s="54" t="s">
        <v>27</v>
      </c>
      <c r="B5" s="54"/>
      <c r="C5" s="54"/>
      <c r="D5" s="54"/>
      <c r="E5" s="46">
        <f>11279.8+11667.6+12130.7-D19</f>
        <v>34664.100000000006</v>
      </c>
      <c r="F5" s="29">
        <v>891.53</v>
      </c>
      <c r="G5" s="29">
        <v>234.21</v>
      </c>
      <c r="H5" s="30">
        <f>G5*F5</f>
        <v>208805.24129999999</v>
      </c>
      <c r="I5" s="31"/>
    </row>
    <row r="6" spans="1:9" ht="18.75" x14ac:dyDescent="0.2">
      <c r="A6" s="39"/>
      <c r="B6" s="40"/>
      <c r="C6" s="40"/>
      <c r="D6" s="41"/>
      <c r="E6" s="11"/>
      <c r="F6" s="29"/>
      <c r="G6" s="29">
        <f>G5-G19</f>
        <v>221.583</v>
      </c>
      <c r="H6" s="44">
        <f>H5-H19</f>
        <v>197547.89199</v>
      </c>
      <c r="I6" s="31">
        <f>H6/E5</f>
        <v>5.6989188235090475</v>
      </c>
    </row>
    <row r="7" spans="1:9" ht="18.75" x14ac:dyDescent="0.2">
      <c r="A7" s="55" t="s">
        <v>28</v>
      </c>
      <c r="B7" s="56"/>
      <c r="C7" s="56"/>
      <c r="D7" s="57"/>
      <c r="E7" s="46">
        <f>11279.8+11667.6+12130.7-D19</f>
        <v>34664.100000000006</v>
      </c>
      <c r="F7" s="29">
        <v>891.53</v>
      </c>
      <c r="G7" s="29">
        <v>0.9</v>
      </c>
      <c r="H7" s="44">
        <f>F7*G7*10.14</f>
        <v>8136.1027800000002</v>
      </c>
      <c r="I7" s="31">
        <f>H7/E7</f>
        <v>0.23471265026352908</v>
      </c>
    </row>
    <row r="8" spans="1:9" ht="20.25" x14ac:dyDescent="0.3">
      <c r="A8" s="51" t="s">
        <v>29</v>
      </c>
      <c r="B8" s="51"/>
      <c r="C8" s="51"/>
      <c r="D8" s="51"/>
      <c r="E8" s="32"/>
      <c r="F8" s="28"/>
      <c r="G8" s="28"/>
      <c r="H8" s="33">
        <f>SUM(H6:H7)</f>
        <v>205683.99476999999</v>
      </c>
      <c r="I8" s="34">
        <f>SUM(I5:I7)</f>
        <v>5.9336314737725768</v>
      </c>
    </row>
    <row r="12" spans="1:9" ht="15.75" x14ac:dyDescent="0.25">
      <c r="A12" s="37" t="s">
        <v>30</v>
      </c>
      <c r="B12" s="37"/>
      <c r="C12" s="37"/>
      <c r="D12" s="37"/>
      <c r="E12" s="37"/>
      <c r="F12" s="37"/>
      <c r="G12" s="37"/>
      <c r="H12" s="37"/>
    </row>
    <row r="13" spans="1:9" ht="15.75" x14ac:dyDescent="0.25">
      <c r="A13" s="38">
        <v>1</v>
      </c>
      <c r="B13" s="38" t="s">
        <v>31</v>
      </c>
      <c r="C13" s="38"/>
      <c r="D13" s="38">
        <v>93.6</v>
      </c>
      <c r="E13" s="38" t="s">
        <v>32</v>
      </c>
      <c r="F13" s="38" t="s">
        <v>33</v>
      </c>
      <c r="G13" s="38">
        <v>0.72</v>
      </c>
      <c r="H13" s="42">
        <f>F5*G13</f>
        <v>641.90159999999992</v>
      </c>
    </row>
    <row r="14" spans="1:9" ht="15.75" x14ac:dyDescent="0.25">
      <c r="A14" s="38">
        <v>2</v>
      </c>
      <c r="B14" s="38" t="s">
        <v>34</v>
      </c>
      <c r="C14" s="38"/>
      <c r="D14" s="38">
        <v>86.1</v>
      </c>
      <c r="E14" s="38" t="s">
        <v>35</v>
      </c>
      <c r="F14" s="38" t="s">
        <v>36</v>
      </c>
      <c r="G14" s="38">
        <v>0.43049999999999999</v>
      </c>
      <c r="H14" s="42">
        <f>F5*G14</f>
        <v>383.80366499999997</v>
      </c>
    </row>
    <row r="15" spans="1:9" ht="15.75" x14ac:dyDescent="0.25">
      <c r="A15" s="38">
        <v>3</v>
      </c>
      <c r="B15" s="38" t="s">
        <v>37</v>
      </c>
      <c r="C15" s="38"/>
      <c r="D15" s="38">
        <v>56.8</v>
      </c>
      <c r="E15" s="38" t="s">
        <v>38</v>
      </c>
      <c r="F15" s="38" t="s">
        <v>39</v>
      </c>
      <c r="G15" s="38">
        <v>3.4864999999999999</v>
      </c>
      <c r="H15" s="42">
        <f>F5*G15</f>
        <v>3108.3193449999999</v>
      </c>
    </row>
    <row r="16" spans="1:9" ht="15.75" x14ac:dyDescent="0.25">
      <c r="A16" s="38">
        <v>4</v>
      </c>
      <c r="B16" s="38" t="s">
        <v>40</v>
      </c>
      <c r="C16" s="38"/>
      <c r="D16" s="38">
        <v>108.3</v>
      </c>
      <c r="E16" s="38" t="s">
        <v>41</v>
      </c>
      <c r="F16" s="38" t="s">
        <v>42</v>
      </c>
      <c r="G16" s="38">
        <v>0.8</v>
      </c>
      <c r="H16" s="42">
        <f>F5*G16</f>
        <v>713.22400000000005</v>
      </c>
    </row>
    <row r="17" spans="1:8" ht="15.75" x14ac:dyDescent="0.25">
      <c r="A17" s="38">
        <v>5</v>
      </c>
      <c r="B17" s="38" t="s">
        <v>43</v>
      </c>
      <c r="C17" s="38"/>
      <c r="D17" s="38">
        <v>69.2</v>
      </c>
      <c r="E17" s="38" t="s">
        <v>44</v>
      </c>
      <c r="F17" s="38" t="s">
        <v>45</v>
      </c>
      <c r="G17" s="38">
        <v>0.28999999999999998</v>
      </c>
      <c r="H17" s="42">
        <f>F5*G17</f>
        <v>258.5437</v>
      </c>
    </row>
    <row r="18" spans="1:8" ht="15.75" x14ac:dyDescent="0.25">
      <c r="A18" s="38">
        <v>6</v>
      </c>
      <c r="B18" s="38" t="s">
        <v>46</v>
      </c>
      <c r="C18" s="38"/>
      <c r="D18" s="38">
        <v>121</v>
      </c>
      <c r="E18" s="38" t="s">
        <v>47</v>
      </c>
      <c r="F18" s="38" t="s">
        <v>48</v>
      </c>
      <c r="G18" s="38">
        <v>6.9</v>
      </c>
      <c r="H18" s="42">
        <f>F5*G18</f>
        <v>6151.5569999999998</v>
      </c>
    </row>
    <row r="19" spans="1:8" ht="15.75" x14ac:dyDescent="0.25">
      <c r="A19" s="38"/>
      <c r="B19" s="38"/>
      <c r="C19" s="38"/>
      <c r="D19" s="42">
        <f>SUM(D13:D17)</f>
        <v>414</v>
      </c>
      <c r="E19" s="38"/>
      <c r="F19" s="38"/>
      <c r="G19" s="43">
        <f>SUM(G13:G18)</f>
        <v>12.627000000000001</v>
      </c>
      <c r="H19" s="42">
        <f>SUM(H13:H18)</f>
        <v>11257.34931</v>
      </c>
    </row>
  </sheetData>
  <customSheetViews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1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4"/>
    </customSheetView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5">
    <mergeCell ref="A8:D8"/>
    <mergeCell ref="A2:H2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2021-08-16T12:44:10Z</cp:lastPrinted>
  <dcterms:created xsi:type="dcterms:W3CDTF">1996-10-08T23:32:33Z</dcterms:created>
  <dcterms:modified xsi:type="dcterms:W3CDTF">2021-09-07T12:50:03Z</dcterms:modified>
</cp:coreProperties>
</file>